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Complemento COEPREDV\"/>
    </mc:Choice>
  </mc:AlternateContent>
  <bookViews>
    <workbookView xWindow="0" yWindow="0" windowWidth="24000" windowHeight="9585" tabRatio="832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Formatos'!$A$7:$AF$30</definedName>
    <definedName name="Hidden_13">Hidden_1!$A$1:$A$11</definedName>
    <definedName name="Hidden_211">Hidden_2!$A$1:$A$2</definedName>
    <definedName name="Hidden_312">[1]Hidden_3!$A$1:$A$2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8" l="1"/>
  <c r="D25" i="8"/>
  <c r="D24" i="8"/>
  <c r="D23" i="8"/>
  <c r="D21" i="8"/>
  <c r="D20" i="8"/>
  <c r="D19" i="8"/>
  <c r="D18" i="8"/>
  <c r="D22" i="8"/>
  <c r="D17" i="8"/>
  <c r="C16" i="8"/>
  <c r="D16" i="8" s="1"/>
  <c r="C13" i="8"/>
  <c r="D13" i="8" s="1"/>
  <c r="C7" i="8"/>
  <c r="D7" i="8" s="1"/>
  <c r="C6" i="8"/>
  <c r="D6" i="8" s="1"/>
  <c r="C5" i="8"/>
  <c r="D5" i="8" s="1"/>
  <c r="C11" i="8"/>
  <c r="D11" i="8" s="1"/>
  <c r="C10" i="8"/>
  <c r="D10" i="8" s="1"/>
  <c r="C9" i="8"/>
  <c r="D9" i="8" s="1"/>
  <c r="C15" i="8"/>
  <c r="D15" i="8" s="1"/>
  <c r="C14" i="8"/>
  <c r="D14" i="8" s="1"/>
  <c r="C12" i="8"/>
  <c r="D12" i="8" s="1"/>
  <c r="C8" i="8"/>
  <c r="D8" i="8" s="1"/>
  <c r="C4" i="8"/>
  <c r="D4" i="8" s="1"/>
  <c r="D25" i="9" l="1"/>
  <c r="D24" i="9"/>
  <c r="D21" i="9"/>
  <c r="D23" i="9"/>
  <c r="D19" i="9"/>
  <c r="D18" i="9"/>
  <c r="D20" i="9"/>
  <c r="D26" i="9"/>
  <c r="D22" i="9"/>
  <c r="D17" i="9"/>
  <c r="D16" i="9"/>
  <c r="D12" i="9"/>
  <c r="D15" i="9"/>
  <c r="D14" i="9"/>
  <c r="D13" i="9"/>
  <c r="D11" i="9"/>
  <c r="D10" i="9"/>
  <c r="D9" i="9"/>
  <c r="D7" i="9"/>
  <c r="D6" i="9"/>
  <c r="D8" i="9"/>
  <c r="D5" i="9"/>
  <c r="D4" i="9"/>
</calcChain>
</file>

<file path=xl/sharedStrings.xml><?xml version="1.0" encoding="utf-8"?>
<sst xmlns="http://schemas.openxmlformats.org/spreadsheetml/2006/main" count="751" uniqueCount="310">
  <si>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</si>
  <si>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</si>
  <si>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</si>
  <si>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</si>
  <si>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</si>
  <si>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</si>
  <si>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</si>
  <si>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</si>
  <si>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</si>
  <si>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</si>
  <si>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</si>
  <si>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</si>
  <si>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</si>
  <si>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</si>
  <si>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</si>
  <si>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</si>
  <si>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</si>
  <si>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</si>
  <si>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</si>
  <si>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</si>
  <si>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</si>
  <si>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</si>
  <si>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</si>
  <si>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</si>
  <si>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</si>
  <si>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</si>
  <si>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</si>
  <si>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</si>
  <si>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</si>
  <si>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</si>
  <si>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</si>
  <si>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</si>
  <si>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</si>
  <si>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</si>
  <si>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</si>
  <si>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</si>
  <si>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</si>
  <si>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</si>
  <si>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</si>
  <si>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</si>
  <si>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</si>
  <si>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</si>
  <si>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</si>
  <si>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</si>
  <si>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</si>
  <si>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</si>
  <si>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</si>
  <si>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</si>
  <si>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</si>
  <si>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</si>
  <si>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</si>
  <si>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</si>
  <si>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</si>
  <si>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</si>
  <si>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</si>
  <si>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</si>
  <si>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</si>
  <si>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</si>
  <si>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</si>
  <si>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</si>
  <si>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</si>
  <si>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</si>
  <si>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</si>
  <si>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</si>
  <si>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</si>
  <si>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</si>
  <si>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</si>
  <si>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</si>
  <si>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</si>
  <si>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</si>
  <si>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</si>
  <si>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</si>
  <si>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</si>
  <si>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</si>
  <si>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</si>
  <si>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</si>
  <si>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</si>
  <si>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</si>
  <si>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</si>
  <si>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</si>
  <si>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</si>
  <si>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</si>
  <si>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</si>
  <si>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</si>
  <si>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</si>
  <si>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</si>
  <si>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</si>
  <si>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</si>
  <si>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</si>
  <si>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</si>
  <si>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</si>
  <si>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</si>
  <si>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</si>
  <si>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</si>
  <si>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</si>
  <si>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</si>
  <si>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</si>
  <si>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</si>
  <si>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</si>
  <si>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</si>
  <si>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</si>
  <si>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</si>
  <si>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</si>
  <si>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</si>
  <si>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</si>
  <si>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</si>
  <si>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</si>
  <si>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</si>
  <si>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</si>
  <si>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</si>
  <si>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</si>
  <si>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</si>
  <si>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</si>
  <si>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</si>
  <si>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</si>
  <si>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</si>
  <si>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</si>
  <si>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</si>
  <si>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</si>
  <si>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</si>
  <si>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</si>
  <si>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</si>
  <si>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</si>
  <si>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</si>
  <si>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</si>
  <si>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</si>
  <si>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</si>
  <si>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</si>
  <si>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</si>
  <si>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</si>
  <si>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</si>
  <si>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</si>
  <si>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</si>
  <si>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</si>
  <si>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</si>
  <si>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</si>
  <si>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</si>
  <si>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</si>
  <si>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</si>
  <si>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</si>
  <si>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</si>
  <si>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</si>
  <si>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</si>
  <si>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</si>
  <si>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</si>
  <si>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</si>
  <si>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</si>
  <si>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</si>
  <si>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</si>
  <si>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</si>
  <si>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</si>
  <si>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</si>
  <si>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</si>
  <si>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</si>
  <si>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</si>
  <si>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</si>
  <si>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</si>
  <si>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</si>
  <si>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</si>
  <si>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</si>
  <si>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</si>
  <si>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</si>
  <si>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</si>
  <si>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</si>
  <si>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</si>
  <si>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</si>
  <si>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</si>
  <si>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</si>
  <si>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</si>
  <si>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</si>
  <si>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</si>
  <si>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</si>
  <si>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</si>
  <si>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</si>
  <si>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</si>
  <si>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</si>
  <si>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</si>
  <si>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</si>
  <si>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</si>
  <si>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</si>
  <si>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</si>
  <si>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</si>
  <si>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</si>
  <si>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</si>
  <si>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</si>
  <si>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</si>
  <si>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</si>
  <si>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</si>
  <si>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</si>
  <si>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</si>
  <si>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</si>
  <si>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</si>
  <si>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</si>
  <si>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</si>
  <si>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</si>
  <si>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</si>
  <si>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</si>
  <si>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</si>
  <si>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</si>
  <si>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</si>
  <si>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</si>
  <si>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</si>
  <si>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</si>
  <si>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</si>
  <si>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</si>
  <si>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</si>
  <si>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</si>
  <si>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</si>
  <si>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</si>
  <si>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</si>
  <si>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</si>
  <si>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</si>
  <si>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Directora general </t>
  </si>
  <si>
    <t>Direccion General </t>
  </si>
  <si>
    <t>Jefe de Departamento</t>
  </si>
  <si>
    <t>CARLOS ALBERTO</t>
  </si>
  <si>
    <t>MENDOZA</t>
  </si>
  <si>
    <t>MADRIGAL</t>
  </si>
  <si>
    <t>Jefa de Departamento</t>
  </si>
  <si>
    <t>Subdirectora</t>
  </si>
  <si>
    <t>Subdirector</t>
  </si>
  <si>
    <t>CHAVEZ</t>
  </si>
  <si>
    <t>MARÍA DE LOS ÁNGELES</t>
  </si>
  <si>
    <t>SUÁREZ</t>
  </si>
  <si>
    <t>VEGA</t>
  </si>
  <si>
    <t>FLORES</t>
  </si>
  <si>
    <t>TECNICO PROFESIONAL</t>
  </si>
  <si>
    <t>JULIO CESAR</t>
  </si>
  <si>
    <t>CORONEL</t>
  </si>
  <si>
    <t>SECRETARIA DE JEFE DE DEPARTAMENTO</t>
  </si>
  <si>
    <t>JENNIFER ELIZABETH</t>
  </si>
  <si>
    <t>CAZAREZ</t>
  </si>
  <si>
    <t>VAZQUEZ</t>
  </si>
  <si>
    <t>OFICIAL DE INTENDENCIA</t>
  </si>
  <si>
    <t>KARLA BERENICE</t>
  </si>
  <si>
    <t>CERVANTES</t>
  </si>
  <si>
    <t>GARIBAY</t>
  </si>
  <si>
    <t>MECANOGRAFO</t>
  </si>
  <si>
    <t>MECANOGRAFA</t>
  </si>
  <si>
    <t>RICARDO</t>
  </si>
  <si>
    <t>RAMIREZ</t>
  </si>
  <si>
    <t>SANCHEZ</t>
  </si>
  <si>
    <t>AUXILIAR DE INTENDENCIA</t>
  </si>
  <si>
    <t>RAFAEL CUAUHTEMOC</t>
  </si>
  <si>
    <t>BARBOSA</t>
  </si>
  <si>
    <t>TECNICA PROFESIONAL</t>
  </si>
  <si>
    <t>FRANCISCA</t>
  </si>
  <si>
    <t>GUTIERREZ</t>
  </si>
  <si>
    <t>MEDRANO</t>
  </si>
  <si>
    <t>CESAR</t>
  </si>
  <si>
    <t>CEDEÑO</t>
  </si>
  <si>
    <t>FARFAN</t>
  </si>
  <si>
    <t>TAQUIMECANOGRAFA</t>
  </si>
  <si>
    <t>MARIA AMPARO</t>
  </si>
  <si>
    <t>PATIÑO</t>
  </si>
  <si>
    <t>MUÑOZ</t>
  </si>
  <si>
    <t>TAQUIMECANOGRAFO</t>
  </si>
  <si>
    <t>JESUS ALBERTO</t>
  </si>
  <si>
    <t>LAZARO</t>
  </si>
  <si>
    <t>LORENZO</t>
  </si>
  <si>
    <t>BENJAMIN</t>
  </si>
  <si>
    <t>OCAMPO</t>
  </si>
  <si>
    <t>GONZALEZ</t>
  </si>
  <si>
    <t>Pesos</t>
  </si>
  <si>
    <t>Delegación Administrativa</t>
  </si>
  <si>
    <t>APOYO PARA DESARROLLO DE CAPACITACION</t>
  </si>
  <si>
    <t>PESOS MEXICANO</t>
  </si>
  <si>
    <t>PRIMA VACACIONAL 1ERA PARTE</t>
  </si>
  <si>
    <t>SEMESTRAL</t>
  </si>
  <si>
    <t>GRATIFICACION ANUAL DE FIN DE AÑO</t>
  </si>
  <si>
    <t>ANUAL</t>
  </si>
  <si>
    <t xml:space="preserve">NOHEMÍ </t>
  </si>
  <si>
    <t>HINOJOSA</t>
  </si>
  <si>
    <t>CASTILLEJO</t>
  </si>
  <si>
    <t>En el periodo que se reporta, los trabajadores de la Coepredv recibieron percepciones por remuneración mensual (bruta y neta)  y no se recibió ningún otro ingreso adicional,  más que las indicadas en las tablas requisitadas.</t>
  </si>
  <si>
    <t>MARÍA FERNANDA</t>
  </si>
  <si>
    <t xml:space="preserve">CHÁVEZ </t>
  </si>
  <si>
    <t>GARCÍA</t>
  </si>
  <si>
    <t>NAYCEL</t>
  </si>
  <si>
    <t>MACEDONIO</t>
  </si>
  <si>
    <t>SANTIVAÑEZ</t>
  </si>
  <si>
    <t>MARÍA TERESA</t>
  </si>
  <si>
    <t>GRACIDA</t>
  </si>
  <si>
    <t>JUÁREZ</t>
  </si>
  <si>
    <t>GRACIELA FABIOLA</t>
  </si>
  <si>
    <t>LARA</t>
  </si>
  <si>
    <t>CONTRERAS</t>
  </si>
  <si>
    <t>ESTEFANÍA</t>
  </si>
  <si>
    <t>CASTRO</t>
  </si>
  <si>
    <t>RODRÍGUEZ</t>
  </si>
  <si>
    <t>EDUARDO ISRAEL</t>
  </si>
  <si>
    <t>RAMOS</t>
  </si>
  <si>
    <t>CASTILLO</t>
  </si>
  <si>
    <t>RAQUEL</t>
  </si>
  <si>
    <t>CORONA</t>
  </si>
  <si>
    <t>VALPUESTA</t>
  </si>
  <si>
    <t>MARGARITA</t>
  </si>
  <si>
    <t>ESTRADA</t>
  </si>
  <si>
    <t>ZACAPU</t>
  </si>
  <si>
    <t>Delegado Administrativo</t>
  </si>
  <si>
    <t>NOÉ</t>
  </si>
  <si>
    <t>MOYA</t>
  </si>
  <si>
    <t>MELGAREJO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</si>
  <si>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 de febrero del 2025.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</si>
  <si>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 de Marzo del 2025.</t>
  </si>
  <si>
    <t>En el periodo que se reporta, los trabajadores de la Coepredv recibieron percepciones por remuneración mensual (bruta y neta)  y no se recibió ningún otro ingreso adicional,  más que las indicadas en las tablas requisitadas. Alta por relevo institucional 16 de marzo del 2025.</t>
  </si>
  <si>
    <t xml:space="preserve">En el periodo que se reporta, los trabajadores de la Coepredv recibieron percepciones por remuneración mensual (bruta y neta)  y no se recibió ningún otro ingreso adicional,  más que las indicadas en las tablas requisitadas. Alta por Relevo institucional 16 de marzo del 2025. </t>
  </si>
  <si>
    <t>MAGDALENA</t>
  </si>
  <si>
    <t>COVARRUBIAS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</si>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</sst>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2" fontId="0" fillId="0" borderId="1" xfId="0" applyNumberFormat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8a_Remuneracion-bruta-y-net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tabSelected="1" topLeftCell="F2" zoomScale="60" zoomScaleNormal="60" zoomScalePageLayoutView="11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0.140625" customWidth="1"/>
    <col min="4" max="4" width="16.7109375" customWidth="1"/>
    <col min="5" max="5" width="15.28515625" customWidth="1"/>
    <col min="6" max="6" width="21.42578125" customWidth="1"/>
    <col min="7" max="7" width="21.5703125" customWidth="1"/>
    <col min="8" max="8" width="11" customWidth="1"/>
    <col min="9" max="9" width="10.28515625" bestFit="1" customWidth="1"/>
    <col min="10" max="10" width="14.28515625" customWidth="1"/>
    <col min="11" max="11" width="9.28515625" customWidth="1"/>
    <col min="12" max="12" width="16" customWidth="1"/>
    <col min="13" max="13" width="24" customWidth="1"/>
    <col min="14" max="14" width="18" customWidth="1"/>
    <col min="15" max="15" width="22.5703125" customWidth="1"/>
    <col min="16" max="16" width="18.28515625" customWidth="1"/>
    <col min="17" max="17" width="23.7109375" customWidth="1"/>
    <col min="18" max="18" width="19" customWidth="1"/>
    <col min="19" max="19" width="24.42578125" customWidth="1"/>
    <col min="20" max="20" width="30.7109375" customWidth="1"/>
    <col min="21" max="21" width="23" customWidth="1"/>
    <col min="22" max="22" width="27" customWidth="1"/>
    <col min="23" max="23" width="24.5703125" customWidth="1"/>
    <col min="24" max="24" width="24.85546875" customWidth="1"/>
    <col min="25" max="25" width="22.28515625" customWidth="1"/>
    <col min="26" max="26" width="22" customWidth="1"/>
    <col min="27" max="27" width="27" customWidth="1"/>
    <col min="28" max="28" width="26.28515625" customWidth="1"/>
    <col min="29" max="29" width="21.28515625" customWidth="1"/>
    <col min="30" max="30" width="19.7109375" customWidth="1"/>
    <col min="31" max="31" width="23" customWidth="1"/>
    <col min="32" max="32" width="45.28515625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ht="90" customHeight="1" x14ac:dyDescent="0.25">
      <c r="A8" s="3">
        <v>2025</v>
      </c>
      <c r="B8" s="4">
        <v>45748</v>
      </c>
      <c r="C8" s="4">
        <v>45838</v>
      </c>
      <c r="D8" s="6" t="s">
        <v>88</v>
      </c>
      <c r="E8" s="6">
        <v>1622</v>
      </c>
      <c r="F8" s="6" t="s">
        <v>212</v>
      </c>
      <c r="G8" s="6" t="s">
        <v>212</v>
      </c>
      <c r="H8" s="6" t="s">
        <v>213</v>
      </c>
      <c r="I8" s="6" t="s">
        <v>271</v>
      </c>
      <c r="J8" s="6" t="s">
        <v>272</v>
      </c>
      <c r="K8" s="6" t="s">
        <v>273</v>
      </c>
      <c r="L8" s="7" t="s">
        <v>92</v>
      </c>
      <c r="M8" s="8">
        <v>69817.13</v>
      </c>
      <c r="N8" s="7" t="s">
        <v>263</v>
      </c>
      <c r="O8" s="8">
        <v>59012.72</v>
      </c>
      <c r="P8" s="7" t="s">
        <v>263</v>
      </c>
      <c r="Q8" s="12"/>
      <c r="R8" s="9"/>
      <c r="S8" s="9"/>
      <c r="T8" s="9"/>
      <c r="U8" s="9">
        <v>1</v>
      </c>
      <c r="V8" s="9">
        <v>1</v>
      </c>
      <c r="W8" s="9"/>
      <c r="X8" s="9"/>
      <c r="Y8" s="9"/>
      <c r="Z8" s="9"/>
      <c r="AA8" s="9"/>
      <c r="AB8" s="9"/>
      <c r="AC8" s="9"/>
      <c r="AD8" s="6" t="s">
        <v>264</v>
      </c>
      <c r="AE8" s="5">
        <v>45838</v>
      </c>
      <c r="AF8" s="10" t="s">
        <v>303</v>
      </c>
    </row>
    <row r="9" spans="1:32" s="13" customFormat="1" ht="90" x14ac:dyDescent="0.25">
      <c r="A9" s="3">
        <v>2025</v>
      </c>
      <c r="B9" s="4">
        <v>45748</v>
      </c>
      <c r="C9" s="5">
        <v>45838</v>
      </c>
      <c r="D9" s="6" t="s">
        <v>88</v>
      </c>
      <c r="E9" s="6">
        <v>1516</v>
      </c>
      <c r="F9" s="6" t="s">
        <v>220</v>
      </c>
      <c r="G9" s="6" t="s">
        <v>220</v>
      </c>
      <c r="H9" s="6" t="s">
        <v>213</v>
      </c>
      <c r="I9" s="6" t="s">
        <v>290</v>
      </c>
      <c r="J9" s="6" t="s">
        <v>291</v>
      </c>
      <c r="K9" s="6" t="s">
        <v>292</v>
      </c>
      <c r="L9" s="7" t="s">
        <v>91</v>
      </c>
      <c r="M9" s="8">
        <v>29981.14</v>
      </c>
      <c r="N9" s="7" t="s">
        <v>263</v>
      </c>
      <c r="O9" s="8">
        <v>25282.880000000001</v>
      </c>
      <c r="P9" s="7" t="s">
        <v>263</v>
      </c>
      <c r="Q9" s="12"/>
      <c r="R9" s="9"/>
      <c r="S9" s="9"/>
      <c r="T9" s="9"/>
      <c r="U9" s="9">
        <v>9</v>
      </c>
      <c r="V9" s="9">
        <v>9</v>
      </c>
      <c r="W9" s="9"/>
      <c r="X9" s="9"/>
      <c r="Y9" s="9"/>
      <c r="Z9" s="9"/>
      <c r="AA9" s="9"/>
      <c r="AB9" s="9"/>
      <c r="AC9" s="9"/>
      <c r="AD9" s="6" t="s">
        <v>264</v>
      </c>
      <c r="AE9" s="5">
        <v>45838</v>
      </c>
      <c r="AF9" s="10" t="s">
        <v>305</v>
      </c>
    </row>
    <row r="10" spans="1:32" s="13" customFormat="1" ht="90" x14ac:dyDescent="0.25">
      <c r="A10" s="3">
        <v>2025</v>
      </c>
      <c r="B10" s="4">
        <v>45748</v>
      </c>
      <c r="C10" s="5">
        <v>45838</v>
      </c>
      <c r="D10" s="6" t="s">
        <v>88</v>
      </c>
      <c r="E10" s="6">
        <v>1516</v>
      </c>
      <c r="F10" s="6" t="s">
        <v>219</v>
      </c>
      <c r="G10" s="6" t="s">
        <v>219</v>
      </c>
      <c r="H10" s="6" t="s">
        <v>213</v>
      </c>
      <c r="I10" s="6" t="s">
        <v>281</v>
      </c>
      <c r="J10" s="6" t="s">
        <v>282</v>
      </c>
      <c r="K10" s="6" t="s">
        <v>283</v>
      </c>
      <c r="L10" s="6" t="s">
        <v>92</v>
      </c>
      <c r="M10" s="8">
        <v>29981.14</v>
      </c>
      <c r="N10" s="7" t="s">
        <v>263</v>
      </c>
      <c r="O10" s="8">
        <v>23644.74</v>
      </c>
      <c r="P10" s="7" t="s">
        <v>263</v>
      </c>
      <c r="Q10" s="12"/>
      <c r="R10" s="9"/>
      <c r="S10" s="9"/>
      <c r="T10" s="9"/>
      <c r="U10" s="9">
        <v>5</v>
      </c>
      <c r="V10" s="9">
        <v>5</v>
      </c>
      <c r="W10" s="9"/>
      <c r="X10" s="9"/>
      <c r="Y10" s="9"/>
      <c r="Z10" s="9"/>
      <c r="AA10" s="9"/>
      <c r="AB10" s="9"/>
      <c r="AC10" s="9"/>
      <c r="AD10" s="6" t="s">
        <v>264</v>
      </c>
      <c r="AE10" s="5">
        <v>45838</v>
      </c>
      <c r="AF10" s="10" t="s">
        <v>306</v>
      </c>
    </row>
    <row r="11" spans="1:32" s="13" customFormat="1" ht="90" x14ac:dyDescent="0.25">
      <c r="A11" s="3">
        <v>2025</v>
      </c>
      <c r="B11" s="4">
        <v>45748</v>
      </c>
      <c r="C11" s="5">
        <v>45838</v>
      </c>
      <c r="D11" s="6" t="s">
        <v>88</v>
      </c>
      <c r="E11" s="6">
        <v>1511</v>
      </c>
      <c r="F11" s="6" t="s">
        <v>299</v>
      </c>
      <c r="G11" s="6" t="s">
        <v>299</v>
      </c>
      <c r="H11" s="6" t="s">
        <v>213</v>
      </c>
      <c r="I11" s="6" t="s">
        <v>300</v>
      </c>
      <c r="J11" s="6" t="s">
        <v>301</v>
      </c>
      <c r="K11" s="6" t="s">
        <v>302</v>
      </c>
      <c r="L11" s="6" t="s">
        <v>91</v>
      </c>
      <c r="M11" s="8">
        <v>38112.239999999998</v>
      </c>
      <c r="N11" s="7" t="s">
        <v>263</v>
      </c>
      <c r="O11" s="8">
        <v>32292.5</v>
      </c>
      <c r="P11" s="7" t="s">
        <v>263</v>
      </c>
      <c r="Q11" s="12"/>
      <c r="R11" s="9"/>
      <c r="S11" s="9"/>
      <c r="T11" s="9"/>
      <c r="U11" s="9">
        <v>13</v>
      </c>
      <c r="V11" s="9">
        <v>13</v>
      </c>
      <c r="W11" s="9"/>
      <c r="X11" s="9"/>
      <c r="Y11" s="9"/>
      <c r="Z11" s="9"/>
      <c r="AA11" s="9"/>
      <c r="AB11" s="9"/>
      <c r="AC11" s="9"/>
      <c r="AD11" s="6" t="s">
        <v>264</v>
      </c>
      <c r="AE11" s="5">
        <v>45838</v>
      </c>
      <c r="AF11" s="10" t="s">
        <v>305</v>
      </c>
    </row>
    <row r="12" spans="1:32" s="13" customFormat="1" ht="90" x14ac:dyDescent="0.25">
      <c r="A12" s="3">
        <v>2025</v>
      </c>
      <c r="B12" s="4">
        <v>45748</v>
      </c>
      <c r="C12" s="5">
        <v>45838</v>
      </c>
      <c r="D12" s="6" t="s">
        <v>88</v>
      </c>
      <c r="E12" s="6">
        <v>1411</v>
      </c>
      <c r="F12" s="6" t="s">
        <v>218</v>
      </c>
      <c r="G12" s="6" t="s">
        <v>218</v>
      </c>
      <c r="H12" s="6" t="s">
        <v>213</v>
      </c>
      <c r="I12" s="6" t="s">
        <v>222</v>
      </c>
      <c r="J12" s="6" t="s">
        <v>223</v>
      </c>
      <c r="K12" s="6" t="s">
        <v>224</v>
      </c>
      <c r="L12" s="6" t="s">
        <v>92</v>
      </c>
      <c r="M12" s="8">
        <v>27968.97</v>
      </c>
      <c r="N12" s="7" t="s">
        <v>263</v>
      </c>
      <c r="O12" s="8">
        <v>23644.74</v>
      </c>
      <c r="P12" s="7" t="s">
        <v>263</v>
      </c>
      <c r="Q12" s="12"/>
      <c r="R12" s="9"/>
      <c r="S12" s="9"/>
      <c r="T12" s="9"/>
      <c r="U12" s="9">
        <v>7</v>
      </c>
      <c r="V12" s="9">
        <v>7</v>
      </c>
      <c r="W12" s="9"/>
      <c r="X12" s="9"/>
      <c r="Y12" s="9"/>
      <c r="Z12" s="9"/>
      <c r="AA12" s="9"/>
      <c r="AB12" s="9"/>
      <c r="AC12" s="9"/>
      <c r="AD12" s="6" t="s">
        <v>264</v>
      </c>
      <c r="AE12" s="5">
        <v>45838</v>
      </c>
      <c r="AF12" s="10" t="s">
        <v>304</v>
      </c>
    </row>
    <row r="13" spans="1:32" s="13" customFormat="1" ht="90" x14ac:dyDescent="0.25">
      <c r="A13" s="3">
        <v>2025</v>
      </c>
      <c r="B13" s="4">
        <v>45748</v>
      </c>
      <c r="C13" s="5">
        <v>45838</v>
      </c>
      <c r="D13" s="6" t="s">
        <v>88</v>
      </c>
      <c r="E13" s="6">
        <v>1411</v>
      </c>
      <c r="F13" s="6" t="s">
        <v>218</v>
      </c>
      <c r="G13" s="6" t="s">
        <v>218</v>
      </c>
      <c r="H13" s="6" t="s">
        <v>213</v>
      </c>
      <c r="I13" s="6" t="s">
        <v>293</v>
      </c>
      <c r="J13" s="6" t="s">
        <v>294</v>
      </c>
      <c r="K13" s="6" t="s">
        <v>295</v>
      </c>
      <c r="L13" s="6" t="s">
        <v>92</v>
      </c>
      <c r="M13" s="8">
        <v>27968.97</v>
      </c>
      <c r="N13" s="7" t="s">
        <v>263</v>
      </c>
      <c r="O13" s="8">
        <v>23644.74</v>
      </c>
      <c r="P13" s="7" t="s">
        <v>263</v>
      </c>
      <c r="Q13" s="12"/>
      <c r="R13" s="9"/>
      <c r="S13" s="9"/>
      <c r="T13" s="9"/>
      <c r="U13" s="9">
        <v>10</v>
      </c>
      <c r="V13" s="9">
        <v>10</v>
      </c>
      <c r="W13" s="9"/>
      <c r="X13" s="9"/>
      <c r="Y13" s="9"/>
      <c r="Z13" s="9"/>
      <c r="AA13" s="9"/>
      <c r="AB13" s="9"/>
      <c r="AC13" s="9"/>
      <c r="AD13" s="6" t="s">
        <v>264</v>
      </c>
      <c r="AE13" s="5">
        <v>45838</v>
      </c>
      <c r="AF13" s="10" t="s">
        <v>305</v>
      </c>
    </row>
    <row r="14" spans="1:32" s="13" customFormat="1" ht="90" x14ac:dyDescent="0.25">
      <c r="A14" s="3">
        <v>2025</v>
      </c>
      <c r="B14" s="4">
        <v>45748</v>
      </c>
      <c r="C14" s="5">
        <v>45838</v>
      </c>
      <c r="D14" s="6" t="s">
        <v>88</v>
      </c>
      <c r="E14" s="6">
        <v>1411</v>
      </c>
      <c r="F14" s="6" t="s">
        <v>218</v>
      </c>
      <c r="G14" s="6" t="s">
        <v>218</v>
      </c>
      <c r="H14" s="6" t="s">
        <v>213</v>
      </c>
      <c r="I14" s="6" t="s">
        <v>284</v>
      </c>
      <c r="J14" s="6" t="s">
        <v>285</v>
      </c>
      <c r="K14" s="6" t="s">
        <v>286</v>
      </c>
      <c r="L14" s="6" t="s">
        <v>92</v>
      </c>
      <c r="M14" s="8">
        <v>27968.97</v>
      </c>
      <c r="N14" s="7" t="s">
        <v>263</v>
      </c>
      <c r="O14" s="8">
        <v>23644.74</v>
      </c>
      <c r="P14" s="7" t="s">
        <v>263</v>
      </c>
      <c r="Q14" s="12"/>
      <c r="R14" s="9"/>
      <c r="S14" s="9"/>
      <c r="T14" s="9"/>
      <c r="U14" s="9">
        <v>6</v>
      </c>
      <c r="V14" s="9">
        <v>6</v>
      </c>
      <c r="W14" s="9"/>
      <c r="X14" s="9"/>
      <c r="Y14" s="9"/>
      <c r="Z14" s="9"/>
      <c r="AA14" s="9"/>
      <c r="AB14" s="9"/>
      <c r="AC14" s="9"/>
      <c r="AD14" s="6" t="s">
        <v>264</v>
      </c>
      <c r="AE14" s="5">
        <v>45838</v>
      </c>
      <c r="AF14" s="10" t="s">
        <v>305</v>
      </c>
    </row>
    <row r="15" spans="1:32" s="13" customFormat="1" ht="90" x14ac:dyDescent="0.25">
      <c r="A15" s="3">
        <v>2025</v>
      </c>
      <c r="B15" s="4">
        <v>45748</v>
      </c>
      <c r="C15" s="5">
        <v>45838</v>
      </c>
      <c r="D15" s="6" t="s">
        <v>88</v>
      </c>
      <c r="E15" s="6">
        <v>1411</v>
      </c>
      <c r="F15" s="6" t="s">
        <v>218</v>
      </c>
      <c r="G15" s="6" t="s">
        <v>218</v>
      </c>
      <c r="H15" s="6" t="s">
        <v>213</v>
      </c>
      <c r="I15" s="6" t="s">
        <v>296</v>
      </c>
      <c r="J15" s="6" t="s">
        <v>297</v>
      </c>
      <c r="K15" s="6" t="s">
        <v>298</v>
      </c>
      <c r="L15" s="6" t="s">
        <v>92</v>
      </c>
      <c r="M15" s="8">
        <v>27968.97</v>
      </c>
      <c r="N15" s="7" t="s">
        <v>263</v>
      </c>
      <c r="O15" s="8">
        <v>23644.74</v>
      </c>
      <c r="P15" s="7" t="s">
        <v>263</v>
      </c>
      <c r="Q15" s="12"/>
      <c r="R15" s="9"/>
      <c r="S15" s="9"/>
      <c r="T15" s="9"/>
      <c r="U15" s="9">
        <v>11</v>
      </c>
      <c r="V15" s="9">
        <v>11</v>
      </c>
      <c r="W15" s="9"/>
      <c r="X15" s="9"/>
      <c r="Y15" s="9"/>
      <c r="Z15" s="9"/>
      <c r="AA15" s="9"/>
      <c r="AB15" s="9"/>
      <c r="AC15" s="9"/>
      <c r="AD15" s="6" t="s">
        <v>264</v>
      </c>
      <c r="AE15" s="5">
        <v>45838</v>
      </c>
      <c r="AF15" s="10" t="s">
        <v>305</v>
      </c>
    </row>
    <row r="16" spans="1:32" s="13" customFormat="1" ht="90" x14ac:dyDescent="0.25">
      <c r="A16" s="3">
        <v>2025</v>
      </c>
      <c r="B16" s="4">
        <v>45748</v>
      </c>
      <c r="C16" s="5">
        <v>45838</v>
      </c>
      <c r="D16" s="6" t="s">
        <v>88</v>
      </c>
      <c r="E16" s="6">
        <v>1411</v>
      </c>
      <c r="F16" s="6" t="s">
        <v>218</v>
      </c>
      <c r="G16" s="6" t="s">
        <v>218</v>
      </c>
      <c r="H16" s="6" t="s">
        <v>213</v>
      </c>
      <c r="I16" s="6" t="s">
        <v>278</v>
      </c>
      <c r="J16" s="6" t="s">
        <v>279</v>
      </c>
      <c r="K16" s="6" t="s">
        <v>280</v>
      </c>
      <c r="L16" s="6" t="s">
        <v>92</v>
      </c>
      <c r="M16" s="8">
        <v>27968.97</v>
      </c>
      <c r="N16" s="7" t="s">
        <v>263</v>
      </c>
      <c r="O16" s="8">
        <v>23644.74</v>
      </c>
      <c r="P16" s="7" t="s">
        <v>263</v>
      </c>
      <c r="Q16" s="12"/>
      <c r="R16" s="9"/>
      <c r="S16" s="9"/>
      <c r="T16" s="9"/>
      <c r="U16" s="9">
        <v>4</v>
      </c>
      <c r="V16" s="9">
        <v>4</v>
      </c>
      <c r="W16" s="9"/>
      <c r="X16" s="9"/>
      <c r="Y16" s="9"/>
      <c r="Z16" s="9"/>
      <c r="AA16" s="9"/>
      <c r="AB16" s="9"/>
      <c r="AC16" s="9"/>
      <c r="AD16" s="6" t="s">
        <v>264</v>
      </c>
      <c r="AE16" s="5">
        <v>45838</v>
      </c>
      <c r="AF16" s="10" t="s">
        <v>305</v>
      </c>
    </row>
    <row r="17" spans="1:32" s="13" customFormat="1" ht="75" x14ac:dyDescent="0.25">
      <c r="A17" s="3">
        <v>2025</v>
      </c>
      <c r="B17" s="4">
        <v>45748</v>
      </c>
      <c r="C17" s="5">
        <v>45838</v>
      </c>
      <c r="D17" s="6" t="s">
        <v>88</v>
      </c>
      <c r="E17" s="6">
        <v>1411</v>
      </c>
      <c r="F17" s="6" t="s">
        <v>214</v>
      </c>
      <c r="G17" s="6" t="s">
        <v>214</v>
      </c>
      <c r="H17" s="6" t="s">
        <v>213</v>
      </c>
      <c r="I17" s="6" t="s">
        <v>215</v>
      </c>
      <c r="J17" s="6" t="s">
        <v>216</v>
      </c>
      <c r="K17" s="6" t="s">
        <v>217</v>
      </c>
      <c r="L17" s="6" t="s">
        <v>91</v>
      </c>
      <c r="M17" s="8">
        <v>27968.97</v>
      </c>
      <c r="N17" s="7" t="s">
        <v>263</v>
      </c>
      <c r="O17" s="8">
        <v>23644.74</v>
      </c>
      <c r="P17" s="7" t="s">
        <v>263</v>
      </c>
      <c r="Q17" s="12"/>
      <c r="R17" s="9"/>
      <c r="S17" s="9"/>
      <c r="T17" s="9"/>
      <c r="U17" s="9">
        <v>2</v>
      </c>
      <c r="V17" s="9">
        <v>2</v>
      </c>
      <c r="W17" s="9"/>
      <c r="X17" s="9"/>
      <c r="Y17" s="9"/>
      <c r="Z17" s="9"/>
      <c r="AA17" s="9"/>
      <c r="AB17" s="9"/>
      <c r="AC17" s="9"/>
      <c r="AD17" s="6" t="s">
        <v>264</v>
      </c>
      <c r="AE17" s="5">
        <v>45838</v>
      </c>
      <c r="AF17" s="10" t="s">
        <v>274</v>
      </c>
    </row>
    <row r="18" spans="1:32" ht="90" x14ac:dyDescent="0.25">
      <c r="A18" s="3">
        <v>2025</v>
      </c>
      <c r="B18" s="4">
        <v>45748</v>
      </c>
      <c r="C18" s="5">
        <v>45838</v>
      </c>
      <c r="D18" s="6" t="s">
        <v>88</v>
      </c>
      <c r="E18" s="6">
        <v>1411</v>
      </c>
      <c r="F18" s="6" t="s">
        <v>218</v>
      </c>
      <c r="G18" s="6" t="s">
        <v>218</v>
      </c>
      <c r="H18" s="6" t="s">
        <v>213</v>
      </c>
      <c r="I18" s="6" t="s">
        <v>287</v>
      </c>
      <c r="J18" s="6" t="s">
        <v>288</v>
      </c>
      <c r="K18" s="6" t="s">
        <v>289</v>
      </c>
      <c r="L18" s="7" t="s">
        <v>92</v>
      </c>
      <c r="M18" s="8">
        <v>27968.97</v>
      </c>
      <c r="N18" s="7" t="s">
        <v>263</v>
      </c>
      <c r="O18" s="8">
        <v>23644.74</v>
      </c>
      <c r="P18" s="7" t="s">
        <v>263</v>
      </c>
      <c r="Q18" s="12"/>
      <c r="R18" s="9"/>
      <c r="S18" s="9"/>
      <c r="T18" s="9"/>
      <c r="U18" s="9">
        <v>8</v>
      </c>
      <c r="V18" s="9">
        <v>8</v>
      </c>
      <c r="W18" s="9"/>
      <c r="X18" s="9"/>
      <c r="Y18" s="9"/>
      <c r="Z18" s="9"/>
      <c r="AA18" s="9"/>
      <c r="AB18" s="9"/>
      <c r="AC18" s="9"/>
      <c r="AD18" s="6" t="s">
        <v>264</v>
      </c>
      <c r="AE18" s="5">
        <v>45838</v>
      </c>
      <c r="AF18" s="10" t="s">
        <v>304</v>
      </c>
    </row>
    <row r="19" spans="1:32" ht="90" x14ac:dyDescent="0.25">
      <c r="A19" s="3">
        <v>2025</v>
      </c>
      <c r="B19" s="4">
        <v>45748</v>
      </c>
      <c r="C19" s="5">
        <v>45838</v>
      </c>
      <c r="D19" s="6" t="s">
        <v>88</v>
      </c>
      <c r="E19" s="6">
        <v>1411</v>
      </c>
      <c r="F19" s="6" t="s">
        <v>218</v>
      </c>
      <c r="G19" s="6" t="s">
        <v>218</v>
      </c>
      <c r="H19" s="6" t="s">
        <v>213</v>
      </c>
      <c r="I19" s="6" t="s">
        <v>275</v>
      </c>
      <c r="J19" s="6" t="s">
        <v>276</v>
      </c>
      <c r="K19" s="6" t="s">
        <v>277</v>
      </c>
      <c r="L19" s="6" t="s">
        <v>92</v>
      </c>
      <c r="M19" s="8">
        <v>27968.97</v>
      </c>
      <c r="N19" s="7" t="s">
        <v>263</v>
      </c>
      <c r="O19" s="8">
        <v>23644.74</v>
      </c>
      <c r="P19" s="7" t="s">
        <v>263</v>
      </c>
      <c r="Q19" s="12"/>
      <c r="R19" s="9"/>
      <c r="S19" s="9"/>
      <c r="T19" s="9"/>
      <c r="U19" s="9">
        <v>3</v>
      </c>
      <c r="V19" s="9">
        <v>3</v>
      </c>
      <c r="W19" s="9"/>
      <c r="X19" s="9"/>
      <c r="Y19" s="9"/>
      <c r="Z19" s="9"/>
      <c r="AA19" s="9"/>
      <c r="AB19" s="9"/>
      <c r="AC19" s="9"/>
      <c r="AD19" s="6" t="s">
        <v>264</v>
      </c>
      <c r="AE19" s="5">
        <v>45838</v>
      </c>
      <c r="AF19" s="10" t="s">
        <v>304</v>
      </c>
    </row>
    <row r="20" spans="1:32" ht="90" x14ac:dyDescent="0.25">
      <c r="A20" s="3">
        <v>2025</v>
      </c>
      <c r="B20" s="4">
        <v>45748</v>
      </c>
      <c r="C20" s="5">
        <v>45838</v>
      </c>
      <c r="D20" s="6" t="s">
        <v>88</v>
      </c>
      <c r="E20" s="6">
        <v>1411</v>
      </c>
      <c r="F20" s="6" t="s">
        <v>218</v>
      </c>
      <c r="G20" s="6" t="s">
        <v>218</v>
      </c>
      <c r="H20" s="6" t="s">
        <v>213</v>
      </c>
      <c r="I20" s="6" t="s">
        <v>307</v>
      </c>
      <c r="J20" s="6" t="s">
        <v>308</v>
      </c>
      <c r="K20" s="6" t="s">
        <v>309</v>
      </c>
      <c r="L20" s="6" t="s">
        <v>92</v>
      </c>
      <c r="M20" s="8">
        <v>27968.97</v>
      </c>
      <c r="N20" s="7" t="s">
        <v>263</v>
      </c>
      <c r="O20" s="8">
        <v>23644.74</v>
      </c>
      <c r="P20" s="7" t="s">
        <v>263</v>
      </c>
      <c r="Q20" s="12"/>
      <c r="R20" s="9"/>
      <c r="S20" s="9"/>
      <c r="T20" s="9"/>
      <c r="U20" s="9">
        <v>12</v>
      </c>
      <c r="V20" s="9">
        <v>12</v>
      </c>
      <c r="W20" s="9"/>
      <c r="X20" s="9"/>
      <c r="Y20" s="9"/>
      <c r="Z20" s="9"/>
      <c r="AA20" s="9"/>
      <c r="AB20" s="9"/>
      <c r="AC20" s="9"/>
      <c r="AD20" s="6" t="s">
        <v>264</v>
      </c>
      <c r="AE20" s="5">
        <v>45838</v>
      </c>
      <c r="AF20" s="10" t="s">
        <v>304</v>
      </c>
    </row>
    <row r="21" spans="1:32" ht="75" x14ac:dyDescent="0.25">
      <c r="A21" s="3">
        <v>2025</v>
      </c>
      <c r="B21" s="4">
        <v>45748</v>
      </c>
      <c r="C21" s="5">
        <v>45838</v>
      </c>
      <c r="D21" s="6" t="s">
        <v>84</v>
      </c>
      <c r="E21" s="6">
        <v>1201</v>
      </c>
      <c r="F21" s="6" t="s">
        <v>226</v>
      </c>
      <c r="G21" s="6" t="s">
        <v>226</v>
      </c>
      <c r="H21" s="6" t="s">
        <v>213</v>
      </c>
      <c r="I21" s="6" t="s">
        <v>227</v>
      </c>
      <c r="J21" s="6" t="s">
        <v>228</v>
      </c>
      <c r="K21" s="6" t="s">
        <v>221</v>
      </c>
      <c r="L21" s="6" t="s">
        <v>91</v>
      </c>
      <c r="M21" s="8">
        <v>25807.46</v>
      </c>
      <c r="N21" s="7" t="s">
        <v>263</v>
      </c>
      <c r="O21" s="8">
        <v>23856.34</v>
      </c>
      <c r="P21" s="7" t="s">
        <v>263</v>
      </c>
      <c r="Q21" s="12"/>
      <c r="R21" s="9"/>
      <c r="S21" s="9"/>
      <c r="T21" s="9"/>
      <c r="U21" s="9">
        <v>14</v>
      </c>
      <c r="V21" s="9">
        <v>14</v>
      </c>
      <c r="W21" s="9"/>
      <c r="X21" s="9"/>
      <c r="Y21" s="9"/>
      <c r="Z21" s="9"/>
      <c r="AA21" s="9">
        <v>14</v>
      </c>
      <c r="AB21" s="9"/>
      <c r="AC21" s="9"/>
      <c r="AD21" s="6" t="s">
        <v>264</v>
      </c>
      <c r="AE21" s="5">
        <v>45838</v>
      </c>
      <c r="AF21" s="10" t="s">
        <v>274</v>
      </c>
    </row>
    <row r="22" spans="1:32" ht="75" x14ac:dyDescent="0.25">
      <c r="A22" s="3">
        <v>2025</v>
      </c>
      <c r="B22" s="4">
        <v>45748</v>
      </c>
      <c r="C22" s="5">
        <v>45838</v>
      </c>
      <c r="D22" s="6" t="s">
        <v>84</v>
      </c>
      <c r="E22" s="6">
        <v>609</v>
      </c>
      <c r="F22" s="6" t="s">
        <v>229</v>
      </c>
      <c r="G22" s="6" t="s">
        <v>229</v>
      </c>
      <c r="H22" s="6" t="s">
        <v>213</v>
      </c>
      <c r="I22" s="6" t="s">
        <v>230</v>
      </c>
      <c r="J22" s="6" t="s">
        <v>231</v>
      </c>
      <c r="K22" s="6" t="s">
        <v>232</v>
      </c>
      <c r="L22" s="6" t="s">
        <v>92</v>
      </c>
      <c r="M22" s="8">
        <v>21704.36</v>
      </c>
      <c r="N22" s="7" t="s">
        <v>263</v>
      </c>
      <c r="O22" s="8">
        <v>20211.55</v>
      </c>
      <c r="P22" s="7" t="s">
        <v>263</v>
      </c>
      <c r="Q22" s="12"/>
      <c r="R22" s="9"/>
      <c r="S22" s="9"/>
      <c r="T22" s="9"/>
      <c r="U22" s="9">
        <v>15</v>
      </c>
      <c r="V22" s="9">
        <v>15</v>
      </c>
      <c r="W22" s="9"/>
      <c r="X22" s="9"/>
      <c r="Y22" s="9"/>
      <c r="Z22" s="9"/>
      <c r="AA22" s="9">
        <v>15</v>
      </c>
      <c r="AB22" s="9"/>
      <c r="AC22" s="9"/>
      <c r="AD22" s="6" t="s">
        <v>264</v>
      </c>
      <c r="AE22" s="5">
        <v>45838</v>
      </c>
      <c r="AF22" s="10" t="s">
        <v>274</v>
      </c>
    </row>
    <row r="23" spans="1:32" ht="75" x14ac:dyDescent="0.25">
      <c r="A23" s="3">
        <v>2025</v>
      </c>
      <c r="B23" s="4">
        <v>45748</v>
      </c>
      <c r="C23" s="5">
        <v>45838</v>
      </c>
      <c r="D23" s="6" t="s">
        <v>84</v>
      </c>
      <c r="E23" s="6">
        <v>407</v>
      </c>
      <c r="F23" s="6" t="s">
        <v>233</v>
      </c>
      <c r="G23" s="6" t="s">
        <v>233</v>
      </c>
      <c r="H23" s="6" t="s">
        <v>213</v>
      </c>
      <c r="I23" s="6" t="s">
        <v>234</v>
      </c>
      <c r="J23" s="6" t="s">
        <v>235</v>
      </c>
      <c r="K23" s="6" t="s">
        <v>236</v>
      </c>
      <c r="L23" s="6" t="s">
        <v>92</v>
      </c>
      <c r="M23" s="8">
        <v>19706.919999999998</v>
      </c>
      <c r="N23" s="7" t="s">
        <v>263</v>
      </c>
      <c r="O23" s="8">
        <v>18364.04</v>
      </c>
      <c r="P23" s="7" t="s">
        <v>263</v>
      </c>
      <c r="Q23" s="12"/>
      <c r="R23" s="9"/>
      <c r="S23" s="9"/>
      <c r="T23" s="9"/>
      <c r="U23" s="9">
        <v>16</v>
      </c>
      <c r="V23" s="9">
        <v>16</v>
      </c>
      <c r="W23" s="9"/>
      <c r="X23" s="9"/>
      <c r="Y23" s="9"/>
      <c r="Z23" s="9"/>
      <c r="AA23" s="9">
        <v>16</v>
      </c>
      <c r="AB23" s="9"/>
      <c r="AC23" s="9"/>
      <c r="AD23" s="6" t="s">
        <v>264</v>
      </c>
      <c r="AE23" s="5">
        <v>45838</v>
      </c>
      <c r="AF23" s="10" t="s">
        <v>274</v>
      </c>
    </row>
    <row r="24" spans="1:32" ht="75" x14ac:dyDescent="0.25">
      <c r="A24" s="3">
        <v>2025</v>
      </c>
      <c r="B24" s="4">
        <v>45748</v>
      </c>
      <c r="C24" s="5">
        <v>45838</v>
      </c>
      <c r="D24" s="6" t="s">
        <v>84</v>
      </c>
      <c r="E24" s="6">
        <v>302</v>
      </c>
      <c r="F24" s="6" t="s">
        <v>237</v>
      </c>
      <c r="G24" s="6" t="s">
        <v>238</v>
      </c>
      <c r="H24" s="6" t="s">
        <v>213</v>
      </c>
      <c r="I24" s="6" t="s">
        <v>239</v>
      </c>
      <c r="J24" s="6" t="s">
        <v>240</v>
      </c>
      <c r="K24" s="6" t="s">
        <v>241</v>
      </c>
      <c r="L24" s="6" t="s">
        <v>91</v>
      </c>
      <c r="M24" s="8">
        <v>18834.16</v>
      </c>
      <c r="N24" s="7" t="s">
        <v>263</v>
      </c>
      <c r="O24" s="8">
        <v>17564.53</v>
      </c>
      <c r="P24" s="7" t="s">
        <v>263</v>
      </c>
      <c r="Q24" s="12"/>
      <c r="R24" s="9"/>
      <c r="S24" s="9"/>
      <c r="T24" s="9"/>
      <c r="U24" s="9">
        <v>17</v>
      </c>
      <c r="V24" s="9">
        <v>17</v>
      </c>
      <c r="W24" s="9"/>
      <c r="X24" s="9"/>
      <c r="Y24" s="9"/>
      <c r="Z24" s="9"/>
      <c r="AA24" s="9">
        <v>17</v>
      </c>
      <c r="AB24" s="9"/>
      <c r="AC24" s="9"/>
      <c r="AD24" s="6" t="s">
        <v>264</v>
      </c>
      <c r="AE24" s="5">
        <v>45838</v>
      </c>
      <c r="AF24" s="10" t="s">
        <v>274</v>
      </c>
    </row>
    <row r="25" spans="1:32" ht="75" x14ac:dyDescent="0.25">
      <c r="A25" s="3">
        <v>2025</v>
      </c>
      <c r="B25" s="4">
        <v>45748</v>
      </c>
      <c r="C25" s="5">
        <v>45838</v>
      </c>
      <c r="D25" s="6" t="s">
        <v>84</v>
      </c>
      <c r="E25" s="6">
        <v>101</v>
      </c>
      <c r="F25" s="6" t="s">
        <v>242</v>
      </c>
      <c r="G25" s="6" t="s">
        <v>242</v>
      </c>
      <c r="H25" s="6" t="s">
        <v>213</v>
      </c>
      <c r="I25" s="6" t="s">
        <v>243</v>
      </c>
      <c r="J25" s="6" t="s">
        <v>244</v>
      </c>
      <c r="K25" s="6" t="s">
        <v>225</v>
      </c>
      <c r="L25" s="6" t="s">
        <v>91</v>
      </c>
      <c r="M25" s="8">
        <v>12602.62</v>
      </c>
      <c r="N25" s="7" t="s">
        <v>263</v>
      </c>
      <c r="O25" s="8">
        <v>11976.97</v>
      </c>
      <c r="P25" s="7" t="s">
        <v>263</v>
      </c>
      <c r="Q25" s="12"/>
      <c r="R25" s="9"/>
      <c r="S25" s="9"/>
      <c r="T25" s="9"/>
      <c r="U25" s="9">
        <v>18</v>
      </c>
      <c r="V25" s="9">
        <v>18</v>
      </c>
      <c r="W25" s="9"/>
      <c r="X25" s="9"/>
      <c r="Y25" s="9"/>
      <c r="Z25" s="9"/>
      <c r="AA25" s="9">
        <v>18</v>
      </c>
      <c r="AB25" s="9"/>
      <c r="AC25" s="9"/>
      <c r="AD25" s="6" t="s">
        <v>264</v>
      </c>
      <c r="AE25" s="5">
        <v>45838</v>
      </c>
      <c r="AF25" s="10" t="s">
        <v>274</v>
      </c>
    </row>
    <row r="26" spans="1:32" ht="75" x14ac:dyDescent="0.25">
      <c r="A26" s="3">
        <v>2025</v>
      </c>
      <c r="B26" s="4">
        <v>45748</v>
      </c>
      <c r="C26" s="5">
        <v>45838</v>
      </c>
      <c r="D26" s="6" t="s">
        <v>84</v>
      </c>
      <c r="E26" s="6">
        <v>1201</v>
      </c>
      <c r="F26" s="6" t="s">
        <v>245</v>
      </c>
      <c r="G26" s="6" t="s">
        <v>226</v>
      </c>
      <c r="H26" s="6" t="s">
        <v>213</v>
      </c>
      <c r="I26" s="6" t="s">
        <v>246</v>
      </c>
      <c r="J26" s="6" t="s">
        <v>247</v>
      </c>
      <c r="K26" s="6" t="s">
        <v>248</v>
      </c>
      <c r="L26" s="6" t="s">
        <v>92</v>
      </c>
      <c r="M26" s="8">
        <v>25807.46</v>
      </c>
      <c r="N26" s="7" t="s">
        <v>263</v>
      </c>
      <c r="O26" s="8">
        <v>23856.34</v>
      </c>
      <c r="P26" s="7" t="s">
        <v>263</v>
      </c>
      <c r="Q26" s="12"/>
      <c r="R26" s="9"/>
      <c r="S26" s="9"/>
      <c r="T26" s="9"/>
      <c r="U26" s="9">
        <v>19</v>
      </c>
      <c r="V26" s="9">
        <v>19</v>
      </c>
      <c r="W26" s="9"/>
      <c r="X26" s="9"/>
      <c r="Y26" s="9"/>
      <c r="Z26" s="9"/>
      <c r="AA26" s="9">
        <v>19</v>
      </c>
      <c r="AB26" s="9"/>
      <c r="AC26" s="9"/>
      <c r="AD26" s="6" t="s">
        <v>264</v>
      </c>
      <c r="AE26" s="5">
        <v>45838</v>
      </c>
      <c r="AF26" s="10" t="s">
        <v>274</v>
      </c>
    </row>
    <row r="27" spans="1:32" ht="75" x14ac:dyDescent="0.25">
      <c r="A27" s="3">
        <v>2025</v>
      </c>
      <c r="B27" s="4">
        <v>45748</v>
      </c>
      <c r="C27" s="5">
        <v>45838</v>
      </c>
      <c r="D27" s="6" t="s">
        <v>84</v>
      </c>
      <c r="E27" s="6">
        <v>407</v>
      </c>
      <c r="F27" s="6" t="s">
        <v>233</v>
      </c>
      <c r="G27" s="6" t="s">
        <v>233</v>
      </c>
      <c r="H27" s="6" t="s">
        <v>213</v>
      </c>
      <c r="I27" s="6" t="s">
        <v>249</v>
      </c>
      <c r="J27" s="6" t="s">
        <v>250</v>
      </c>
      <c r="K27" s="6" t="s">
        <v>251</v>
      </c>
      <c r="L27" s="6" t="s">
        <v>91</v>
      </c>
      <c r="M27" s="8">
        <v>19706.919999999998</v>
      </c>
      <c r="N27" s="7" t="s">
        <v>263</v>
      </c>
      <c r="O27" s="8">
        <v>18364.04</v>
      </c>
      <c r="P27" s="7" t="s">
        <v>263</v>
      </c>
      <c r="Q27" s="12"/>
      <c r="R27" s="9"/>
      <c r="S27" s="9"/>
      <c r="T27" s="9"/>
      <c r="U27" s="9">
        <v>20</v>
      </c>
      <c r="V27" s="9">
        <v>20</v>
      </c>
      <c r="W27" s="9"/>
      <c r="X27" s="9"/>
      <c r="Y27" s="9"/>
      <c r="Z27" s="9"/>
      <c r="AA27" s="9">
        <v>20</v>
      </c>
      <c r="AB27" s="9"/>
      <c r="AC27" s="9"/>
      <c r="AD27" s="6" t="s">
        <v>264</v>
      </c>
      <c r="AE27" s="5">
        <v>45838</v>
      </c>
      <c r="AF27" s="10" t="s">
        <v>274</v>
      </c>
    </row>
    <row r="28" spans="1:32" ht="75" x14ac:dyDescent="0.25">
      <c r="A28" s="3">
        <v>2025</v>
      </c>
      <c r="B28" s="4">
        <v>45748</v>
      </c>
      <c r="C28" s="5">
        <v>45838</v>
      </c>
      <c r="D28" s="6" t="s">
        <v>84</v>
      </c>
      <c r="E28" s="6">
        <v>502</v>
      </c>
      <c r="F28" s="6" t="s">
        <v>252</v>
      </c>
      <c r="G28" s="6" t="s">
        <v>252</v>
      </c>
      <c r="H28" s="6" t="s">
        <v>213</v>
      </c>
      <c r="I28" s="6" t="s">
        <v>253</v>
      </c>
      <c r="J28" s="6" t="s">
        <v>254</v>
      </c>
      <c r="K28" s="6" t="s">
        <v>255</v>
      </c>
      <c r="L28" s="6" t="s">
        <v>92</v>
      </c>
      <c r="M28" s="8">
        <v>20896.04</v>
      </c>
      <c r="N28" s="7" t="s">
        <v>263</v>
      </c>
      <c r="O28" s="8">
        <v>19455.07</v>
      </c>
      <c r="P28" s="7" t="s">
        <v>263</v>
      </c>
      <c r="Q28" s="12"/>
      <c r="R28" s="9"/>
      <c r="S28" s="9"/>
      <c r="T28" s="9"/>
      <c r="U28" s="9">
        <v>21</v>
      </c>
      <c r="V28" s="9">
        <v>21</v>
      </c>
      <c r="W28" s="9"/>
      <c r="X28" s="9"/>
      <c r="Y28" s="9"/>
      <c r="Z28" s="9"/>
      <c r="AA28" s="9">
        <v>21</v>
      </c>
      <c r="AB28" s="9"/>
      <c r="AC28" s="9"/>
      <c r="AD28" s="6" t="s">
        <v>264</v>
      </c>
      <c r="AE28" s="5">
        <v>45838</v>
      </c>
      <c r="AF28" s="10" t="s">
        <v>274</v>
      </c>
    </row>
    <row r="29" spans="1:32" s="13" customFormat="1" ht="75" x14ac:dyDescent="0.25">
      <c r="A29" s="3">
        <v>2025</v>
      </c>
      <c r="B29" s="4">
        <v>45748</v>
      </c>
      <c r="C29" s="5">
        <v>45838</v>
      </c>
      <c r="D29" s="6" t="s">
        <v>84</v>
      </c>
      <c r="E29" s="6">
        <v>502</v>
      </c>
      <c r="F29" s="6" t="s">
        <v>256</v>
      </c>
      <c r="G29" s="6" t="s">
        <v>252</v>
      </c>
      <c r="H29" s="6" t="s">
        <v>213</v>
      </c>
      <c r="I29" s="6" t="s">
        <v>257</v>
      </c>
      <c r="J29" s="6" t="s">
        <v>258</v>
      </c>
      <c r="K29" s="6" t="s">
        <v>259</v>
      </c>
      <c r="L29" s="6" t="s">
        <v>91</v>
      </c>
      <c r="M29" s="8">
        <v>20896.04</v>
      </c>
      <c r="N29" s="7" t="s">
        <v>263</v>
      </c>
      <c r="O29" s="8">
        <v>19455.07</v>
      </c>
      <c r="P29" s="7" t="s">
        <v>263</v>
      </c>
      <c r="Q29" s="12"/>
      <c r="R29" s="9"/>
      <c r="S29" s="9"/>
      <c r="T29" s="9"/>
      <c r="U29" s="9">
        <v>22</v>
      </c>
      <c r="V29" s="9">
        <v>22</v>
      </c>
      <c r="W29" s="9"/>
      <c r="X29" s="9"/>
      <c r="Y29" s="9"/>
      <c r="Z29" s="9"/>
      <c r="AA29" s="9">
        <v>22</v>
      </c>
      <c r="AB29" s="9"/>
      <c r="AC29" s="9"/>
      <c r="AD29" s="6" t="s">
        <v>264</v>
      </c>
      <c r="AE29" s="5">
        <v>45838</v>
      </c>
      <c r="AF29" s="10" t="s">
        <v>274</v>
      </c>
    </row>
    <row r="30" spans="1:32" ht="75" x14ac:dyDescent="0.25">
      <c r="A30" s="3">
        <v>2025</v>
      </c>
      <c r="B30" s="4">
        <v>45748</v>
      </c>
      <c r="C30" s="5">
        <v>45838</v>
      </c>
      <c r="D30" s="6" t="s">
        <v>84</v>
      </c>
      <c r="E30" s="6">
        <v>302</v>
      </c>
      <c r="F30" s="6" t="s">
        <v>238</v>
      </c>
      <c r="G30" s="6" t="s">
        <v>238</v>
      </c>
      <c r="H30" s="6" t="s">
        <v>213</v>
      </c>
      <c r="I30" s="6" t="s">
        <v>260</v>
      </c>
      <c r="J30" s="6" t="s">
        <v>261</v>
      </c>
      <c r="K30" s="6" t="s">
        <v>262</v>
      </c>
      <c r="L30" s="6" t="s">
        <v>91</v>
      </c>
      <c r="M30" s="8">
        <v>18834.16</v>
      </c>
      <c r="N30" s="7" t="s">
        <v>263</v>
      </c>
      <c r="O30" s="8">
        <v>17564.53</v>
      </c>
      <c r="P30" s="7" t="s">
        <v>263</v>
      </c>
      <c r="Q30" s="12"/>
      <c r="R30" s="9"/>
      <c r="S30" s="9"/>
      <c r="T30" s="9"/>
      <c r="U30" s="9">
        <v>23</v>
      </c>
      <c r="V30" s="9">
        <v>23</v>
      </c>
      <c r="W30" s="9"/>
      <c r="X30" s="9"/>
      <c r="Y30" s="9"/>
      <c r="Z30" s="9"/>
      <c r="AA30" s="9">
        <v>23</v>
      </c>
      <c r="AB30" s="9"/>
      <c r="AC30" s="9"/>
      <c r="AD30" s="6" t="s">
        <v>264</v>
      </c>
      <c r="AE30" s="5">
        <v>45838</v>
      </c>
      <c r="AF30" s="10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1:L201">
      <formula1>Hidden_211</formula1>
    </dataValidation>
    <dataValidation type="list" allowBlank="1" showErrorMessage="1" sqref="L8:L28">
      <formula1>Hidden_312</formula1>
    </dataValidation>
    <dataValidation type="list" allowBlank="1" showErrorMessage="1" sqref="D8:D20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18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71093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1" t="s">
        <v>98</v>
      </c>
      <c r="B3" s="11" t="s">
        <v>193</v>
      </c>
      <c r="C3" s="11" t="s">
        <v>194</v>
      </c>
      <c r="D3" s="11" t="s">
        <v>195</v>
      </c>
      <c r="E3" s="11" t="s">
        <v>196</v>
      </c>
      <c r="F3" s="11" t="s">
        <v>197</v>
      </c>
    </row>
    <row r="4" spans="1:6" x14ac:dyDescent="0.25">
      <c r="A4">
        <v>14</v>
      </c>
      <c r="B4" t="s">
        <v>265</v>
      </c>
      <c r="C4">
        <v>300</v>
      </c>
      <c r="D4">
        <v>300</v>
      </c>
      <c r="E4" t="s">
        <v>266</v>
      </c>
      <c r="F4" t="s">
        <v>268</v>
      </c>
    </row>
    <row r="5" spans="1:6" x14ac:dyDescent="0.25">
      <c r="A5">
        <v>15</v>
      </c>
      <c r="B5" t="s">
        <v>265</v>
      </c>
      <c r="C5">
        <v>300</v>
      </c>
      <c r="D5">
        <v>300</v>
      </c>
      <c r="E5" t="s">
        <v>266</v>
      </c>
      <c r="F5" s="14" t="s">
        <v>268</v>
      </c>
    </row>
    <row r="6" spans="1:6" x14ac:dyDescent="0.25">
      <c r="A6">
        <v>16</v>
      </c>
      <c r="B6" t="s">
        <v>265</v>
      </c>
      <c r="C6">
        <v>300</v>
      </c>
      <c r="D6">
        <v>300</v>
      </c>
      <c r="E6" t="s">
        <v>266</v>
      </c>
      <c r="F6" s="14" t="s">
        <v>268</v>
      </c>
    </row>
    <row r="7" spans="1:6" x14ac:dyDescent="0.25">
      <c r="A7">
        <v>17</v>
      </c>
      <c r="B7" t="s">
        <v>265</v>
      </c>
      <c r="C7">
        <v>300</v>
      </c>
      <c r="D7">
        <v>300</v>
      </c>
      <c r="E7" t="s">
        <v>266</v>
      </c>
      <c r="F7" s="14" t="s">
        <v>268</v>
      </c>
    </row>
    <row r="8" spans="1:6" x14ac:dyDescent="0.25">
      <c r="A8">
        <v>18</v>
      </c>
      <c r="B8" t="s">
        <v>265</v>
      </c>
      <c r="C8">
        <v>300</v>
      </c>
      <c r="D8">
        <v>300</v>
      </c>
      <c r="E8" t="s">
        <v>266</v>
      </c>
      <c r="F8" s="14" t="s">
        <v>268</v>
      </c>
    </row>
    <row r="9" spans="1:6" x14ac:dyDescent="0.25">
      <c r="A9">
        <v>19</v>
      </c>
      <c r="B9" t="s">
        <v>265</v>
      </c>
      <c r="C9">
        <v>300</v>
      </c>
      <c r="D9">
        <v>300</v>
      </c>
      <c r="E9" t="s">
        <v>266</v>
      </c>
      <c r="F9" s="14" t="s">
        <v>268</v>
      </c>
    </row>
    <row r="10" spans="1:6" x14ac:dyDescent="0.25">
      <c r="A10">
        <v>20</v>
      </c>
      <c r="B10" t="s">
        <v>265</v>
      </c>
      <c r="C10">
        <v>300</v>
      </c>
      <c r="D10">
        <v>300</v>
      </c>
      <c r="E10" t="s">
        <v>266</v>
      </c>
      <c r="F10" s="14" t="s">
        <v>268</v>
      </c>
    </row>
    <row r="11" spans="1:6" x14ac:dyDescent="0.25">
      <c r="A11">
        <v>21</v>
      </c>
      <c r="B11" t="s">
        <v>265</v>
      </c>
      <c r="C11">
        <v>300</v>
      </c>
      <c r="D11">
        <v>300</v>
      </c>
      <c r="E11" t="s">
        <v>266</v>
      </c>
      <c r="F11" s="14" t="s">
        <v>268</v>
      </c>
    </row>
    <row r="12" spans="1:6" x14ac:dyDescent="0.25">
      <c r="A12">
        <v>22</v>
      </c>
      <c r="B12" t="s">
        <v>265</v>
      </c>
      <c r="C12">
        <v>300</v>
      </c>
      <c r="D12">
        <v>300</v>
      </c>
      <c r="E12" t="s">
        <v>266</v>
      </c>
      <c r="F12" s="14" t="s">
        <v>268</v>
      </c>
    </row>
    <row r="13" spans="1:6" x14ac:dyDescent="0.25">
      <c r="A13">
        <v>23</v>
      </c>
      <c r="B13" t="s">
        <v>265</v>
      </c>
      <c r="C13">
        <v>300</v>
      </c>
      <c r="D13">
        <v>300</v>
      </c>
      <c r="E13" t="s">
        <v>266</v>
      </c>
      <c r="F13" s="14" t="s">
        <v>268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A32"/>
    </sheetView>
  </sheetViews>
  <sheetFormatPr baseColWidth="10" defaultColWidth="9.140625" defaultRowHeight="15" x14ac:dyDescent="0.25"/>
  <cols>
    <col min="1" max="1" width="3.42578125" bestFit="1" customWidth="1"/>
    <col min="2" max="2" width="42.28515625" bestFit="1" customWidth="1"/>
    <col min="3" max="3" width="40.7109375" bestFit="1" customWidth="1"/>
    <col min="4" max="4" width="46.42578125" bestFit="1" customWidth="1"/>
    <col min="5" max="5" width="51.85546875" bestFit="1" customWidth="1"/>
    <col min="6" max="6" width="40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" sqref="C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269</v>
      </c>
      <c r="C4">
        <f>34685.82+34685.82+40788.05</f>
        <v>110159.69</v>
      </c>
      <c r="D4">
        <f>C4-7060.99-7060.99-4024.07-4024.07</f>
        <v>87989.569999999978</v>
      </c>
      <c r="E4" t="s">
        <v>266</v>
      </c>
      <c r="F4" t="s">
        <v>270</v>
      </c>
    </row>
    <row r="5" spans="1:6" x14ac:dyDescent="0.25">
      <c r="A5">
        <v>2</v>
      </c>
      <c r="B5" t="s">
        <v>269</v>
      </c>
      <c r="C5">
        <f t="shared" ref="C5:C7" si="0">11097.12+11097.12+22092.72</f>
        <v>44286.960000000006</v>
      </c>
      <c r="D5">
        <f t="shared" ref="D5:D7" si="1">C5-1551.11-1551.11-1559.47-1559.47</f>
        <v>38065.800000000003</v>
      </c>
      <c r="E5" t="s">
        <v>266</v>
      </c>
      <c r="F5" t="s">
        <v>270</v>
      </c>
    </row>
    <row r="6" spans="1:6" x14ac:dyDescent="0.25">
      <c r="A6">
        <v>3</v>
      </c>
      <c r="B6" t="s">
        <v>269</v>
      </c>
      <c r="C6">
        <f t="shared" si="0"/>
        <v>44286.960000000006</v>
      </c>
      <c r="D6">
        <f t="shared" si="1"/>
        <v>38065.800000000003</v>
      </c>
      <c r="E6" t="s">
        <v>266</v>
      </c>
      <c r="F6" t="s">
        <v>270</v>
      </c>
    </row>
    <row r="7" spans="1:6" x14ac:dyDescent="0.25">
      <c r="A7">
        <v>4</v>
      </c>
      <c r="B7" t="s">
        <v>269</v>
      </c>
      <c r="C7">
        <f t="shared" si="0"/>
        <v>44286.960000000006</v>
      </c>
      <c r="D7">
        <f t="shared" si="1"/>
        <v>38065.800000000003</v>
      </c>
      <c r="E7" t="s">
        <v>266</v>
      </c>
      <c r="F7" t="s">
        <v>270</v>
      </c>
    </row>
    <row r="8" spans="1:6" x14ac:dyDescent="0.25">
      <c r="A8">
        <v>5</v>
      </c>
      <c r="B8" t="s">
        <v>269</v>
      </c>
      <c r="C8">
        <f>11686.38+11686.38+23972.34</f>
        <v>47345.1</v>
      </c>
      <c r="D8">
        <f>C8-1782.76-1782.76-1835.9-1835.9</f>
        <v>40107.779999999992</v>
      </c>
      <c r="E8" t="s">
        <v>266</v>
      </c>
      <c r="F8" t="s">
        <v>270</v>
      </c>
    </row>
    <row r="9" spans="1:6" x14ac:dyDescent="0.25">
      <c r="A9">
        <v>6</v>
      </c>
      <c r="B9" t="s">
        <v>269</v>
      </c>
      <c r="C9">
        <f t="shared" ref="C9:C13" si="2">11097.12+11097.12+22092.72</f>
        <v>44286.960000000006</v>
      </c>
      <c r="D9">
        <f t="shared" ref="D9:D13" si="3">C9-1551.11-1551.11-1559.47-1559.47</f>
        <v>38065.800000000003</v>
      </c>
      <c r="E9" t="s">
        <v>266</v>
      </c>
      <c r="F9" t="s">
        <v>270</v>
      </c>
    </row>
    <row r="10" spans="1:6" x14ac:dyDescent="0.25">
      <c r="A10">
        <v>7</v>
      </c>
      <c r="B10" t="s">
        <v>269</v>
      </c>
      <c r="C10">
        <f t="shared" si="2"/>
        <v>44286.960000000006</v>
      </c>
      <c r="D10">
        <f t="shared" si="3"/>
        <v>38065.800000000003</v>
      </c>
      <c r="E10" t="s">
        <v>266</v>
      </c>
      <c r="F10" t="s">
        <v>270</v>
      </c>
    </row>
    <row r="11" spans="1:6" x14ac:dyDescent="0.25">
      <c r="A11">
        <v>8</v>
      </c>
      <c r="B11" t="s">
        <v>269</v>
      </c>
      <c r="C11">
        <f t="shared" si="2"/>
        <v>44286.960000000006</v>
      </c>
      <c r="D11">
        <f t="shared" si="3"/>
        <v>38065.800000000003</v>
      </c>
      <c r="E11" t="s">
        <v>266</v>
      </c>
      <c r="F11" t="s">
        <v>270</v>
      </c>
    </row>
    <row r="12" spans="1:6" x14ac:dyDescent="0.25">
      <c r="A12">
        <v>9</v>
      </c>
      <c r="B12" t="s">
        <v>269</v>
      </c>
      <c r="C12">
        <f>11686.38+11686.38+23972.34</f>
        <v>47345.1</v>
      </c>
      <c r="D12">
        <f>C12-1782.76-1782.76-1835.9-1835.9</f>
        <v>40107.779999999992</v>
      </c>
      <c r="E12" t="s">
        <v>266</v>
      </c>
      <c r="F12" t="s">
        <v>270</v>
      </c>
    </row>
    <row r="13" spans="1:6" x14ac:dyDescent="0.25">
      <c r="A13">
        <v>10</v>
      </c>
      <c r="B13" t="s">
        <v>269</v>
      </c>
      <c r="C13">
        <f t="shared" si="2"/>
        <v>44286.960000000006</v>
      </c>
      <c r="D13">
        <f t="shared" si="3"/>
        <v>38065.800000000003</v>
      </c>
      <c r="E13" t="s">
        <v>266</v>
      </c>
      <c r="F13" t="s">
        <v>270</v>
      </c>
    </row>
    <row r="14" spans="1:6" x14ac:dyDescent="0.25">
      <c r="A14">
        <v>11</v>
      </c>
      <c r="B14" t="s">
        <v>269</v>
      </c>
      <c r="C14">
        <f>11097.12+11097.12+22092.72</f>
        <v>44286.960000000006</v>
      </c>
      <c r="D14">
        <f>C14-1551.11-1551.11-1559.47-1559.47</f>
        <v>38065.800000000003</v>
      </c>
      <c r="E14" t="s">
        <v>266</v>
      </c>
      <c r="F14" t="s">
        <v>270</v>
      </c>
    </row>
    <row r="15" spans="1:6" x14ac:dyDescent="0.25">
      <c r="A15">
        <v>12</v>
      </c>
      <c r="B15" t="s">
        <v>269</v>
      </c>
      <c r="C15">
        <f>11097.12+11097.12+22092.72</f>
        <v>44286.960000000006</v>
      </c>
      <c r="D15">
        <f>C15-1551.11-1551.11-1559.47-1559.47</f>
        <v>38065.800000000003</v>
      </c>
      <c r="E15" t="s">
        <v>266</v>
      </c>
      <c r="F15" t="s">
        <v>270</v>
      </c>
    </row>
    <row r="16" spans="1:6" x14ac:dyDescent="0.25">
      <c r="A16">
        <v>13</v>
      </c>
      <c r="B16" t="s">
        <v>269</v>
      </c>
      <c r="C16">
        <f>11686.38+11686.38+23972.34</f>
        <v>47345.1</v>
      </c>
      <c r="D16">
        <f>C16-1782.76-1782.76-1835.9-1835.9</f>
        <v>40107.779999999992</v>
      </c>
      <c r="E16" t="s">
        <v>266</v>
      </c>
      <c r="F16" t="s">
        <v>270</v>
      </c>
    </row>
    <row r="17" spans="1:6" x14ac:dyDescent="0.25">
      <c r="A17">
        <v>14</v>
      </c>
      <c r="B17" t="s">
        <v>269</v>
      </c>
      <c r="C17">
        <v>29132.720000000001</v>
      </c>
      <c r="D17">
        <f>C17-2763.48*2</f>
        <v>23605.760000000002</v>
      </c>
      <c r="E17" t="s">
        <v>266</v>
      </c>
      <c r="F17" t="s">
        <v>270</v>
      </c>
    </row>
    <row r="18" spans="1:6" x14ac:dyDescent="0.25">
      <c r="A18">
        <v>15</v>
      </c>
      <c r="B18" t="s">
        <v>269</v>
      </c>
      <c r="C18">
        <v>24352.76</v>
      </c>
      <c r="D18">
        <f>C18-2253.01*2</f>
        <v>19846.739999999998</v>
      </c>
      <c r="E18" t="s">
        <v>266</v>
      </c>
      <c r="F18" t="s">
        <v>270</v>
      </c>
    </row>
    <row r="19" spans="1:6" x14ac:dyDescent="0.25">
      <c r="A19">
        <v>16</v>
      </c>
      <c r="B19" t="s">
        <v>269</v>
      </c>
      <c r="C19">
        <v>22946.22</v>
      </c>
      <c r="D19">
        <f>C19-2102.81*2</f>
        <v>18740.600000000002</v>
      </c>
      <c r="E19" t="s">
        <v>266</v>
      </c>
      <c r="F19" t="s">
        <v>270</v>
      </c>
    </row>
    <row r="20" spans="1:6" x14ac:dyDescent="0.25">
      <c r="A20">
        <v>17</v>
      </c>
      <c r="B20" t="s">
        <v>269</v>
      </c>
      <c r="C20">
        <v>22242.92</v>
      </c>
      <c r="D20">
        <f>C20-2027.69*2</f>
        <v>18187.539999999997</v>
      </c>
      <c r="E20" t="s">
        <v>266</v>
      </c>
      <c r="F20" t="s">
        <v>270</v>
      </c>
    </row>
    <row r="21" spans="1:6" x14ac:dyDescent="0.25">
      <c r="A21">
        <v>18</v>
      </c>
      <c r="B21" t="s">
        <v>269</v>
      </c>
      <c r="C21">
        <v>21539.62</v>
      </c>
      <c r="D21">
        <f>C21-1425.96*2</f>
        <v>18687.699999999997</v>
      </c>
      <c r="E21" t="s">
        <v>266</v>
      </c>
      <c r="F21" t="s">
        <v>270</v>
      </c>
    </row>
    <row r="22" spans="1:6" x14ac:dyDescent="0.25">
      <c r="A22">
        <v>19</v>
      </c>
      <c r="B22" t="s">
        <v>269</v>
      </c>
      <c r="C22">
        <v>29132.720000000001</v>
      </c>
      <c r="D22">
        <f t="shared" ref="D22" si="4">C22-2763.48*2</f>
        <v>23605.760000000002</v>
      </c>
      <c r="E22" t="s">
        <v>266</v>
      </c>
      <c r="F22" t="s">
        <v>270</v>
      </c>
    </row>
    <row r="23" spans="1:6" x14ac:dyDescent="0.25">
      <c r="A23">
        <v>20</v>
      </c>
      <c r="B23" t="s">
        <v>269</v>
      </c>
      <c r="C23">
        <v>22946.22</v>
      </c>
      <c r="D23">
        <f>C23-2102.81*2</f>
        <v>18740.600000000002</v>
      </c>
      <c r="E23" t="s">
        <v>266</v>
      </c>
      <c r="F23" t="s">
        <v>270</v>
      </c>
    </row>
    <row r="24" spans="1:6" x14ac:dyDescent="0.25">
      <c r="A24">
        <v>21</v>
      </c>
      <c r="B24" t="s">
        <v>269</v>
      </c>
      <c r="C24">
        <v>23884.9</v>
      </c>
      <c r="D24">
        <f>C24-2203.04*2</f>
        <v>19478.82</v>
      </c>
      <c r="E24" t="s">
        <v>266</v>
      </c>
      <c r="F24" t="s">
        <v>270</v>
      </c>
    </row>
    <row r="25" spans="1:6" x14ac:dyDescent="0.25">
      <c r="A25">
        <v>22</v>
      </c>
      <c r="B25" t="s">
        <v>269</v>
      </c>
      <c r="C25">
        <v>23884.9</v>
      </c>
      <c r="D25">
        <f>C25-2203.04*2</f>
        <v>19478.82</v>
      </c>
      <c r="E25" t="s">
        <v>266</v>
      </c>
      <c r="F25" t="s">
        <v>270</v>
      </c>
    </row>
    <row r="26" spans="1:6" x14ac:dyDescent="0.25">
      <c r="A26">
        <v>23</v>
      </c>
      <c r="B26" t="s">
        <v>269</v>
      </c>
      <c r="C26">
        <v>22242.92</v>
      </c>
      <c r="D26">
        <f>C26-2027.69*2</f>
        <v>18187.539999999997</v>
      </c>
      <c r="E26" t="s">
        <v>266</v>
      </c>
      <c r="F26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267</v>
      </c>
      <c r="C4">
        <v>4459.09</v>
      </c>
      <c r="D4">
        <f>C4-778.54</f>
        <v>3680.55</v>
      </c>
      <c r="E4" t="s">
        <v>266</v>
      </c>
      <c r="F4" t="s">
        <v>268</v>
      </c>
    </row>
    <row r="5" spans="1:6" x14ac:dyDescent="0.25">
      <c r="A5">
        <v>2</v>
      </c>
      <c r="B5" t="s">
        <v>267</v>
      </c>
      <c r="C5">
        <v>2406.5300000000002</v>
      </c>
      <c r="D5">
        <f>C5-275.54</f>
        <v>2130.9900000000002</v>
      </c>
      <c r="E5" t="s">
        <v>266</v>
      </c>
      <c r="F5" t="s">
        <v>268</v>
      </c>
    </row>
    <row r="6" spans="1:6" x14ac:dyDescent="0.25">
      <c r="A6">
        <v>3</v>
      </c>
      <c r="B6" t="s">
        <v>267</v>
      </c>
      <c r="C6">
        <v>2406.5300000000002</v>
      </c>
      <c r="D6">
        <f t="shared" ref="D6:D7" si="0">C6-275.54</f>
        <v>2130.9900000000002</v>
      </c>
      <c r="E6" t="s">
        <v>266</v>
      </c>
      <c r="F6" t="s">
        <v>268</v>
      </c>
    </row>
    <row r="7" spans="1:6" x14ac:dyDescent="0.25">
      <c r="A7">
        <v>4</v>
      </c>
      <c r="B7" t="s">
        <v>267</v>
      </c>
      <c r="C7">
        <v>2406.5300000000002</v>
      </c>
      <c r="D7">
        <f t="shared" si="0"/>
        <v>2130.9900000000002</v>
      </c>
      <c r="E7" t="s">
        <v>266</v>
      </c>
      <c r="F7" t="s">
        <v>268</v>
      </c>
    </row>
    <row r="8" spans="1:6" x14ac:dyDescent="0.25">
      <c r="A8">
        <v>5</v>
      </c>
      <c r="B8" t="s">
        <v>267</v>
      </c>
      <c r="C8">
        <v>2611.27</v>
      </c>
      <c r="D8">
        <f>C8-340.3</f>
        <v>2270.9699999999998</v>
      </c>
      <c r="E8" t="s">
        <v>266</v>
      </c>
      <c r="F8" t="s">
        <v>268</v>
      </c>
    </row>
    <row r="9" spans="1:6" x14ac:dyDescent="0.25">
      <c r="A9">
        <v>6</v>
      </c>
      <c r="B9" t="s">
        <v>267</v>
      </c>
      <c r="C9">
        <v>2406.5300000000002</v>
      </c>
      <c r="D9">
        <f t="shared" ref="D9:D11" si="1">C9-275.54</f>
        <v>2130.9900000000002</v>
      </c>
      <c r="E9" t="s">
        <v>266</v>
      </c>
      <c r="F9" t="s">
        <v>268</v>
      </c>
    </row>
    <row r="10" spans="1:6" x14ac:dyDescent="0.25">
      <c r="A10">
        <v>7</v>
      </c>
      <c r="B10" t="s">
        <v>267</v>
      </c>
      <c r="C10">
        <v>2406.5300000000002</v>
      </c>
      <c r="D10">
        <f t="shared" si="1"/>
        <v>2130.9900000000002</v>
      </c>
      <c r="E10" t="s">
        <v>266</v>
      </c>
      <c r="F10" t="s">
        <v>268</v>
      </c>
    </row>
    <row r="11" spans="1:6" x14ac:dyDescent="0.25">
      <c r="A11">
        <v>8</v>
      </c>
      <c r="B11" t="s">
        <v>267</v>
      </c>
      <c r="C11">
        <v>2406.5300000000002</v>
      </c>
      <c r="D11">
        <f t="shared" si="1"/>
        <v>2130.9900000000002</v>
      </c>
      <c r="E11" t="s">
        <v>266</v>
      </c>
      <c r="F11" t="s">
        <v>268</v>
      </c>
    </row>
    <row r="12" spans="1:6" x14ac:dyDescent="0.25">
      <c r="A12">
        <v>9</v>
      </c>
      <c r="B12" t="s">
        <v>267</v>
      </c>
      <c r="C12">
        <v>2611.27</v>
      </c>
      <c r="D12">
        <f>C12-340.3</f>
        <v>2270.9699999999998</v>
      </c>
      <c r="E12" t="s">
        <v>266</v>
      </c>
      <c r="F12" t="s">
        <v>268</v>
      </c>
    </row>
    <row r="13" spans="1:6" x14ac:dyDescent="0.25">
      <c r="A13">
        <v>10</v>
      </c>
      <c r="B13" t="s">
        <v>267</v>
      </c>
      <c r="C13">
        <v>2406.5300000000002</v>
      </c>
      <c r="D13">
        <f t="shared" ref="D13:D15" si="2">C13-275.54</f>
        <v>2130.9900000000002</v>
      </c>
      <c r="E13" t="s">
        <v>266</v>
      </c>
      <c r="F13" t="s">
        <v>268</v>
      </c>
    </row>
    <row r="14" spans="1:6" x14ac:dyDescent="0.25">
      <c r="A14">
        <v>11</v>
      </c>
      <c r="B14" t="s">
        <v>267</v>
      </c>
      <c r="C14">
        <v>2406.5300000000002</v>
      </c>
      <c r="D14">
        <f t="shared" si="2"/>
        <v>2130.9900000000002</v>
      </c>
      <c r="E14" t="s">
        <v>266</v>
      </c>
      <c r="F14" t="s">
        <v>268</v>
      </c>
    </row>
    <row r="15" spans="1:6" x14ac:dyDescent="0.25">
      <c r="A15">
        <v>12</v>
      </c>
      <c r="B15" t="s">
        <v>267</v>
      </c>
      <c r="C15">
        <v>2406.5300000000002</v>
      </c>
      <c r="D15">
        <f t="shared" si="2"/>
        <v>2130.9900000000002</v>
      </c>
      <c r="E15" t="s">
        <v>266</v>
      </c>
      <c r="F15" t="s">
        <v>268</v>
      </c>
    </row>
    <row r="16" spans="1:6" x14ac:dyDescent="0.25">
      <c r="A16">
        <v>13</v>
      </c>
      <c r="B16" t="s">
        <v>267</v>
      </c>
      <c r="C16">
        <v>2999.44</v>
      </c>
      <c r="D16">
        <f>C16-455.55</f>
        <v>2543.89</v>
      </c>
      <c r="E16" t="s">
        <v>266</v>
      </c>
      <c r="F16" t="s">
        <v>268</v>
      </c>
    </row>
    <row r="17" spans="1:6" x14ac:dyDescent="0.25">
      <c r="A17">
        <v>14</v>
      </c>
      <c r="B17" t="s">
        <v>267</v>
      </c>
      <c r="C17">
        <v>3173.39</v>
      </c>
      <c r="D17">
        <f>C17-503.91</f>
        <v>2669.48</v>
      </c>
      <c r="E17" t="s">
        <v>266</v>
      </c>
      <c r="F17" t="s">
        <v>268</v>
      </c>
    </row>
    <row r="18" spans="1:6" x14ac:dyDescent="0.25">
      <c r="A18">
        <v>15</v>
      </c>
      <c r="B18" t="s">
        <v>267</v>
      </c>
      <c r="C18">
        <v>2652.71</v>
      </c>
      <c r="D18">
        <f>C18-392.69</f>
        <v>2260.02</v>
      </c>
      <c r="E18" t="s">
        <v>266</v>
      </c>
      <c r="F18" t="s">
        <v>268</v>
      </c>
    </row>
    <row r="19" spans="1:6" x14ac:dyDescent="0.25">
      <c r="A19">
        <v>16</v>
      </c>
      <c r="B19" t="s">
        <v>267</v>
      </c>
      <c r="C19">
        <v>2499.5</v>
      </c>
      <c r="D19">
        <f>C19-359.96</f>
        <v>2139.54</v>
      </c>
      <c r="E19" t="s">
        <v>266</v>
      </c>
      <c r="F19" t="s">
        <v>268</v>
      </c>
    </row>
    <row r="20" spans="1:6" x14ac:dyDescent="0.25">
      <c r="A20">
        <v>17</v>
      </c>
      <c r="B20" t="s">
        <v>267</v>
      </c>
      <c r="C20">
        <v>2422.89</v>
      </c>
      <c r="D20">
        <f>C20-343.6</f>
        <v>2079.29</v>
      </c>
      <c r="E20" t="s">
        <v>266</v>
      </c>
      <c r="F20" t="s">
        <v>268</v>
      </c>
    </row>
    <row r="21" spans="1:6" x14ac:dyDescent="0.25">
      <c r="A21">
        <v>18</v>
      </c>
      <c r="B21" t="s">
        <v>267</v>
      </c>
      <c r="C21">
        <v>2346.2800000000002</v>
      </c>
      <c r="D21">
        <f>C21-257.6</f>
        <v>2088.6800000000003</v>
      </c>
      <c r="E21" t="s">
        <v>266</v>
      </c>
      <c r="F21" t="s">
        <v>268</v>
      </c>
    </row>
    <row r="22" spans="1:6" x14ac:dyDescent="0.25">
      <c r="A22">
        <v>19</v>
      </c>
      <c r="B22" t="s">
        <v>267</v>
      </c>
      <c r="C22">
        <v>3173.39</v>
      </c>
      <c r="D22">
        <f>C22-503.91</f>
        <v>2669.48</v>
      </c>
      <c r="E22" t="s">
        <v>266</v>
      </c>
      <c r="F22" t="s">
        <v>268</v>
      </c>
    </row>
    <row r="23" spans="1:6" x14ac:dyDescent="0.25">
      <c r="A23">
        <v>20</v>
      </c>
      <c r="B23" t="s">
        <v>267</v>
      </c>
      <c r="C23">
        <v>2499.5</v>
      </c>
      <c r="D23">
        <f>C23-359.96</f>
        <v>2139.54</v>
      </c>
      <c r="E23" t="s">
        <v>266</v>
      </c>
      <c r="F23" t="s">
        <v>268</v>
      </c>
    </row>
    <row r="24" spans="1:6" x14ac:dyDescent="0.25">
      <c r="A24">
        <v>21</v>
      </c>
      <c r="B24" t="s">
        <v>267</v>
      </c>
      <c r="C24">
        <v>2601.75</v>
      </c>
      <c r="D24">
        <f>C24-381.8</f>
        <v>2219.9499999999998</v>
      </c>
      <c r="E24" t="s">
        <v>266</v>
      </c>
      <c r="F24" t="s">
        <v>268</v>
      </c>
    </row>
    <row r="25" spans="1:6" x14ac:dyDescent="0.25">
      <c r="A25">
        <v>22</v>
      </c>
      <c r="B25" t="s">
        <v>267</v>
      </c>
      <c r="C25">
        <v>2601.75</v>
      </c>
      <c r="D25">
        <f>C25-381.8</f>
        <v>2219.9499999999998</v>
      </c>
      <c r="E25" t="s">
        <v>266</v>
      </c>
      <c r="F25" t="s">
        <v>268</v>
      </c>
    </row>
    <row r="26" spans="1:6" x14ac:dyDescent="0.25">
      <c r="A26">
        <v>23</v>
      </c>
      <c r="B26" t="s">
        <v>267</v>
      </c>
      <c r="C26">
        <v>2422.89</v>
      </c>
      <c r="D26">
        <f>C26-343.6</f>
        <v>2079.29</v>
      </c>
      <c r="E26" t="s">
        <v>266</v>
      </c>
      <c r="F26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2024-07-09T19:09:47Z</cp:lastPrinted>
  <dcterms:created xsi:type="dcterms:W3CDTF">2024-03-15T17:19:11Z</dcterms:created>
  <dcterms:modified xsi:type="dcterms:W3CDTF">2025-07-10T17:33:30Z</dcterms:modified>
</cp:coreProperties>
</file>